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alance Sheet" sheetId="1" r:id="rId1"/>
    <sheet name="Income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<sst xmlns="http://schemas.openxmlformats.org/spreadsheetml/2006/main" count="160" uniqueCount="100">
  <si>
    <t>RM'000</t>
  </si>
  <si>
    <t xml:space="preserve">Revenue </t>
  </si>
  <si>
    <t>Earnings per share (sen)</t>
  </si>
  <si>
    <t>- Basic</t>
  </si>
  <si>
    <t>(Incorporated in Malaysia)</t>
  </si>
  <si>
    <t>INDIVIDUAL QUARTER</t>
  </si>
  <si>
    <t>CUMULATIVE QUARTER</t>
  </si>
  <si>
    <t>Share Premium</t>
  </si>
  <si>
    <t>Total</t>
  </si>
  <si>
    <t>Share Capital</t>
  </si>
  <si>
    <t>Cash flows from operating activities</t>
  </si>
  <si>
    <t>Adjustments for non-cash flow:</t>
  </si>
  <si>
    <t>Non-cash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</si>
  <si>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</si>
  <si>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</si>
  <si>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</si>
  <si>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</si>
  <si>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 generated from operations</t>
  </si>
  <si>
    <t>Net cash used in investing activities</t>
  </si>
  <si>
    <t>Net decrease in cash and cash equivalents</t>
  </si>
  <si>
    <t>Cash and cash equivalents at beginning of period</t>
  </si>
  <si>
    <t>Cash and cash equivalents at end of period</t>
  </si>
  <si>
    <t>Company no. 330171-P</t>
  </si>
  <si>
    <t>Net cash generated by operating activities</t>
  </si>
  <si>
    <t>UNAUDITED CONDENSED CONSOLIDATED STATEMENT OF CHANGES IN EQUITY</t>
  </si>
  <si>
    <t>UNAUDITED CONDENSED CONSOLIDATED INCOME STATEMENTS</t>
  </si>
  <si>
    <t>Finance Cost</t>
  </si>
  <si>
    <t>Exceptional Item</t>
  </si>
  <si>
    <t>Income tax</t>
  </si>
  <si>
    <t>UNAUDITED CONDENSED CONSOLIDATED BALANCE SHEET</t>
  </si>
  <si>
    <t>Non Current Assets</t>
  </si>
  <si>
    <t>Current Assets</t>
  </si>
  <si>
    <t>Shareholders' Funds</t>
  </si>
  <si>
    <t>Negative Goodwill</t>
  </si>
  <si>
    <t>UNAUDITED CONDENSED CONSOLIDATED CASH FLOW STATEMENT</t>
  </si>
  <si>
    <t>Other income</t>
  </si>
  <si>
    <t>Profit/(loss) before income tax</t>
  </si>
  <si>
    <t>Net profit/(loss) for the period</t>
  </si>
  <si>
    <t xml:space="preserve">(The Condensed Consolidated Income Statements should be read in conjunction with the Annual Financial Report </t>
  </si>
  <si>
    <t>Translation Reserve</t>
  </si>
  <si>
    <t>Profit/loss before taxation</t>
  </si>
  <si>
    <t>Interest paid</t>
  </si>
  <si>
    <t>Net Cash generated by financing activities</t>
  </si>
  <si>
    <t>Effect of exchange rate fluctuation</t>
  </si>
  <si>
    <t>(AUDITED)</t>
  </si>
  <si>
    <t>Long Term Liabilities</t>
  </si>
  <si>
    <t>Current Liabilities</t>
  </si>
  <si>
    <t>Net Current Assets/(Liabilities)</t>
  </si>
  <si>
    <t>Interest expense</t>
  </si>
  <si>
    <t>Income tax (paid) / refunded</t>
  </si>
  <si>
    <t>As at</t>
  </si>
  <si>
    <t>Current</t>
  </si>
  <si>
    <t>Year</t>
  </si>
  <si>
    <t>Quarter</t>
  </si>
  <si>
    <t>Preceding Year</t>
  </si>
  <si>
    <t>Corresponding</t>
  </si>
  <si>
    <t>To-Date</t>
  </si>
  <si>
    <t>Period</t>
  </si>
  <si>
    <t>Current Year</t>
  </si>
  <si>
    <t>Minority Interest</t>
  </si>
  <si>
    <t>Profit/(loss) from Operations</t>
  </si>
  <si>
    <t>(The Condensed Consolidated Balance Sheet should be read in conjunction with the Annual Financial Report</t>
  </si>
  <si>
    <t>(The Condensed Consolidated Cash Flow Statement should be read in conjunction with the Annual Financial</t>
  </si>
  <si>
    <t>- Diluted</t>
  </si>
  <si>
    <t>N/A</t>
  </si>
  <si>
    <t>Property, plant &amp; equipment</t>
  </si>
  <si>
    <t>Other investments</t>
  </si>
  <si>
    <t>Inventories</t>
  </si>
  <si>
    <t>Trade receivables</t>
  </si>
  <si>
    <t>Other receivables, deposits &amp; prepayments</t>
  </si>
  <si>
    <t>Cash and bank balances</t>
  </si>
  <si>
    <t>Trade payables</t>
  </si>
  <si>
    <t>Other payables and accruals</t>
  </si>
  <si>
    <t>Amount owing to a director</t>
  </si>
  <si>
    <t>Hire purchase payables</t>
  </si>
  <si>
    <t>Term loans</t>
  </si>
  <si>
    <t>Tax liabilities</t>
  </si>
  <si>
    <t>Bank Overdraft</t>
  </si>
  <si>
    <t>Other bank borrowings</t>
  </si>
  <si>
    <t>Share capital</t>
  </si>
  <si>
    <t>Reserves</t>
  </si>
  <si>
    <t>Deferred taxation</t>
  </si>
  <si>
    <t>Shares Application Monies</t>
  </si>
  <si>
    <t>Accumulated Losses</t>
  </si>
  <si>
    <t>Movements</t>
  </si>
  <si>
    <t>1 Jan 2003</t>
  </si>
  <si>
    <t>(The Condensed Consolidated Statement of Changes in Equity should be read in conjunction with the Annual</t>
  </si>
  <si>
    <t>31 Dec 2003</t>
  </si>
  <si>
    <t>6% Convertible loan stock</t>
  </si>
  <si>
    <t>1 Jan 2004</t>
  </si>
  <si>
    <t>Capital Reserve</t>
  </si>
  <si>
    <t>Report for the year ended 31st December 2003)</t>
  </si>
  <si>
    <t>Financial Report for the year ended 31st December 2003)</t>
  </si>
  <si>
    <t>for the year ended 31st December 2003)</t>
  </si>
  <si>
    <t xml:space="preserve">GUNUNG CAPITAL BERHAD </t>
  </si>
  <si>
    <t>(formerly known as Taiping Super Berhad)</t>
  </si>
  <si>
    <t>GUNUNG CAPITAL BERHAD</t>
  </si>
  <si>
    <t>30 Sept 2004</t>
  </si>
  <si>
    <t>30 Sept 2003</t>
  </si>
  <si>
    <t>INTERIM REPORT FOR THE NINE MONTHS ENDED 30 SEPTEMBER 2004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</si>
</sst>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5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Alignment="1">
      <alignment/>
    </xf>
    <xf numFmtId="173" fontId="4" fillId="0" borderId="5" xfId="15" applyNumberFormat="1" applyFont="1" applyBorder="1" applyAlignment="1" quotePrefix="1">
      <alignment horizontal="right"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173" fontId="4" fillId="0" borderId="0" xfId="15" applyNumberFormat="1" applyFont="1" applyAlignment="1" quotePrefix="1">
      <alignment horizontal="right"/>
    </xf>
    <xf numFmtId="173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71" fontId="4" fillId="0" borderId="0" xfId="15" applyNumberFormat="1" applyFont="1" applyAlignment="1">
      <alignment/>
    </xf>
    <xf numFmtId="171" fontId="4" fillId="0" borderId="0" xfId="15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173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5" fontId="3" fillId="0" borderId="0" xfId="0" applyNumberFormat="1" applyFont="1" applyBorder="1" applyAlignment="1" quotePrefix="1">
      <alignment horizontal="center"/>
    </xf>
    <xf numFmtId="173" fontId="4" fillId="0" borderId="5" xfId="15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8" xfId="0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4" fillId="0" borderId="9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173" fontId="4" fillId="0" borderId="0" xfId="15" applyNumberFormat="1" applyFont="1" applyBorder="1" applyAlignment="1" quotePrefix="1">
      <alignment horizontal="right"/>
    </xf>
    <xf numFmtId="0" fontId="4" fillId="0" borderId="5" xfId="0" applyFont="1" applyBorder="1" applyAlignment="1">
      <alignment horizontal="right"/>
    </xf>
    <xf numFmtId="169" fontId="4" fillId="0" borderId="4" xfId="0" applyNumberFormat="1" applyFont="1" applyBorder="1" applyAlignment="1">
      <alignment/>
    </xf>
    <xf numFmtId="169" fontId="4" fillId="0" borderId="6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4" fillId="0" borderId="8" xfId="15" applyNumberFormat="1" applyFont="1" applyBorder="1" applyAlignment="1" quotePrefix="1">
      <alignment horizontal="right"/>
    </xf>
    <xf numFmtId="169" fontId="4" fillId="0" borderId="10" xfId="15" applyNumberFormat="1" applyFont="1" applyBorder="1" applyAlignment="1" quotePrefix="1">
      <alignment horizontal="right"/>
    </xf>
    <xf numFmtId="171" fontId="4" fillId="0" borderId="0" xfId="15" applyNumberFormat="1" applyFont="1" applyAlignment="1" quotePrefix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4" fillId="0" borderId="11" xfId="15" applyNumberFormat="1" applyFont="1" applyBorder="1" applyAlignment="1">
      <alignment/>
    </xf>
    <xf numFmtId="173" fontId="4" fillId="0" borderId="9" xfId="15" applyNumberFormat="1" applyFont="1" applyBorder="1" applyAlignment="1">
      <alignment/>
    </xf>
    <xf numFmtId="173" fontId="4" fillId="0" borderId="12" xfId="15" applyNumberFormat="1" applyFont="1" applyBorder="1" applyAlignment="1" quotePrefix="1">
      <alignment horizontal="right"/>
    </xf>
    <xf numFmtId="173" fontId="3" fillId="0" borderId="0" xfId="15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69" fontId="4" fillId="0" borderId="14" xfId="0" applyNumberFormat="1" applyFont="1" applyBorder="1" applyAlignment="1">
      <alignment/>
    </xf>
    <xf numFmtId="169" fontId="4" fillId="0" borderId="0" xfId="15" applyNumberFormat="1" applyFont="1" applyAlignment="1" quotePrefix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8">
      <selection activeCell="E19" sqref="E19"/>
    </sheetView>
  </sheetViews>
  <sheetFormatPr defaultColWidth="9.140625" defaultRowHeight="12.75"/>
  <cols>
    <col min="1" max="1" width="3.7109375" style="2" customWidth="1"/>
    <col min="2" max="2" width="4.421875" style="2" customWidth="1"/>
    <col min="3" max="3" width="31.140625" style="2" customWidth="1"/>
    <col min="4" max="4" width="6.421875" style="2" customWidth="1"/>
    <col min="5" max="5" width="12.28125" style="2" customWidth="1"/>
    <col min="6" max="6" width="6.8515625" style="2" customWidth="1"/>
    <col min="7" max="7" width="12.28125" style="2" customWidth="1"/>
    <col min="8" max="16384" width="9.140625" style="2" customWidth="1"/>
  </cols>
  <sheetData>
    <row r="1" spans="1:7" ht="15.75">
      <c r="A1" s="57" t="s">
        <v>96</v>
      </c>
      <c r="B1" s="57"/>
      <c r="C1" s="57"/>
      <c r="D1" s="57"/>
      <c r="E1" s="57"/>
      <c r="F1" s="57"/>
      <c r="G1" s="57"/>
    </row>
    <row r="2" spans="1:7" ht="15.75">
      <c r="A2" s="57" t="s">
        <v>95</v>
      </c>
      <c r="B2" s="57"/>
      <c r="C2" s="57"/>
      <c r="D2" s="57"/>
      <c r="E2" s="57"/>
      <c r="F2" s="57"/>
      <c r="G2" s="57"/>
    </row>
    <row r="3" spans="1:7" ht="14.25">
      <c r="A3" s="58" t="s">
        <v>22</v>
      </c>
      <c r="B3" s="58"/>
      <c r="C3" s="58"/>
      <c r="D3" s="58"/>
      <c r="E3" s="58"/>
      <c r="F3" s="58"/>
      <c r="G3" s="58"/>
    </row>
    <row r="4" spans="1:7" ht="14.25">
      <c r="A4" s="58" t="s">
        <v>4</v>
      </c>
      <c r="B4" s="58"/>
      <c r="C4" s="58"/>
      <c r="D4" s="58"/>
      <c r="E4" s="58"/>
      <c r="F4" s="58"/>
      <c r="G4" s="58"/>
    </row>
    <row r="5" spans="1:7" ht="12.75" customHeight="1" thickBot="1">
      <c r="A5" s="24"/>
      <c r="B5" s="24"/>
      <c r="C5" s="24"/>
      <c r="D5" s="24"/>
      <c r="E5" s="24"/>
      <c r="F5" s="24"/>
      <c r="G5" s="24"/>
    </row>
    <row r="6" spans="1:7" ht="6.75" customHeight="1">
      <c r="A6" s="25"/>
      <c r="B6" s="25"/>
      <c r="C6" s="25"/>
      <c r="D6" s="25"/>
      <c r="E6" s="25"/>
      <c r="F6" s="25"/>
      <c r="G6" s="25"/>
    </row>
    <row r="7" spans="1:7" ht="12.75" customHeight="1">
      <c r="A7" s="26" t="s">
        <v>99</v>
      </c>
      <c r="B7" s="26"/>
      <c r="C7" s="25"/>
      <c r="D7" s="25"/>
      <c r="E7" s="25"/>
      <c r="F7" s="25"/>
      <c r="G7" s="25"/>
    </row>
    <row r="8" spans="1:7" ht="6" customHeight="1" thickBot="1">
      <c r="A8" s="24"/>
      <c r="B8" s="24"/>
      <c r="C8" s="24"/>
      <c r="D8" s="24"/>
      <c r="E8" s="24"/>
      <c r="F8" s="24"/>
      <c r="G8" s="24"/>
    </row>
    <row r="9" spans="1:7" ht="15">
      <c r="A9" s="23"/>
      <c r="B9" s="23"/>
      <c r="C9" s="23"/>
      <c r="D9" s="23"/>
      <c r="E9" s="23"/>
      <c r="F9" s="23"/>
      <c r="G9" s="23"/>
    </row>
    <row r="10" spans="1:7" ht="15">
      <c r="A10" s="27" t="s">
        <v>29</v>
      </c>
      <c r="B10" s="27"/>
      <c r="C10" s="23"/>
      <c r="D10" s="23"/>
      <c r="E10" s="23"/>
      <c r="F10" s="23"/>
      <c r="G10" s="23"/>
    </row>
    <row r="12" spans="5:7" s="1" customFormat="1" ht="12.75">
      <c r="E12" s="1" t="s">
        <v>50</v>
      </c>
      <c r="G12" s="1" t="s">
        <v>50</v>
      </c>
    </row>
    <row r="13" spans="5:7" s="1" customFormat="1" ht="12.75">
      <c r="E13" s="6" t="s">
        <v>97</v>
      </c>
      <c r="G13" s="7" t="s">
        <v>87</v>
      </c>
    </row>
    <row r="14" spans="5:7" s="1" customFormat="1" ht="12.75">
      <c r="E14" s="6"/>
      <c r="G14" s="1" t="s">
        <v>44</v>
      </c>
    </row>
    <row r="15" spans="5:7" s="1" customFormat="1" ht="12.75">
      <c r="E15" s="1" t="s">
        <v>0</v>
      </c>
      <c r="G15" s="1" t="s">
        <v>0</v>
      </c>
    </row>
    <row r="17" spans="1:7" ht="12.75">
      <c r="A17" s="8" t="s">
        <v>30</v>
      </c>
      <c r="B17" s="8"/>
      <c r="E17" s="3"/>
      <c r="F17" s="3"/>
      <c r="G17" s="3"/>
    </row>
    <row r="18" spans="2:7" ht="12.75">
      <c r="B18" s="2" t="s">
        <v>65</v>
      </c>
      <c r="E18" s="10">
        <v>30314</v>
      </c>
      <c r="F18" s="3"/>
      <c r="G18" s="10">
        <v>27083</v>
      </c>
    </row>
    <row r="19" spans="2:7" ht="12.75">
      <c r="B19" s="2" t="s">
        <v>66</v>
      </c>
      <c r="E19" s="10">
        <v>277</v>
      </c>
      <c r="F19" s="3"/>
      <c r="G19" s="10">
        <v>277</v>
      </c>
    </row>
    <row r="20" spans="5:7" ht="12.75">
      <c r="E20" s="3"/>
      <c r="F20" s="3"/>
      <c r="G20" s="3"/>
    </row>
    <row r="21" spans="1:2" ht="12.75">
      <c r="A21" s="8" t="s">
        <v>31</v>
      </c>
      <c r="B21" s="8"/>
    </row>
    <row r="22" spans="2:7" ht="12.75">
      <c r="B22" s="2" t="s">
        <v>67</v>
      </c>
      <c r="E22" s="11">
        <v>3137</v>
      </c>
      <c r="F22" s="44"/>
      <c r="G22" s="12">
        <v>1905</v>
      </c>
    </row>
    <row r="23" spans="2:7" ht="12.75">
      <c r="B23" s="2" t="s">
        <v>68</v>
      </c>
      <c r="E23" s="13">
        <v>2927</v>
      </c>
      <c r="F23" s="44"/>
      <c r="G23" s="14">
        <v>2645</v>
      </c>
    </row>
    <row r="24" spans="2:7" ht="12.75">
      <c r="B24" s="2" t="s">
        <v>69</v>
      </c>
      <c r="E24" s="13">
        <v>1672</v>
      </c>
      <c r="F24" s="44"/>
      <c r="G24" s="14">
        <v>977</v>
      </c>
    </row>
    <row r="25" spans="2:7" ht="12.75">
      <c r="B25" s="2" t="s">
        <v>70</v>
      </c>
      <c r="E25" s="13">
        <v>127</v>
      </c>
      <c r="F25" s="44"/>
      <c r="G25" s="16">
        <v>7670</v>
      </c>
    </row>
    <row r="26" spans="5:7" ht="12.75">
      <c r="E26" s="64">
        <f>SUM(E22:E25)</f>
        <v>7863</v>
      </c>
      <c r="F26" s="44"/>
      <c r="G26" s="12">
        <f>SUM(G22:G25)</f>
        <v>13197</v>
      </c>
    </row>
    <row r="27" spans="5:7" ht="12.75">
      <c r="E27" s="17"/>
      <c r="F27" s="44"/>
      <c r="G27" s="18"/>
    </row>
    <row r="28" spans="1:7" ht="12.75">
      <c r="A28" s="8" t="s">
        <v>46</v>
      </c>
      <c r="B28" s="8"/>
      <c r="E28" s="19"/>
      <c r="F28" s="44"/>
      <c r="G28" s="20"/>
    </row>
    <row r="29" spans="2:7" ht="12.75">
      <c r="B29" s="2" t="s">
        <v>71</v>
      </c>
      <c r="E29" s="53">
        <v>-8688</v>
      </c>
      <c r="F29" s="44"/>
      <c r="G29" s="51">
        <v>-5543</v>
      </c>
    </row>
    <row r="30" spans="2:7" ht="12.75">
      <c r="B30" s="2" t="s">
        <v>72</v>
      </c>
      <c r="E30" s="53">
        <v>-3207</v>
      </c>
      <c r="F30" s="44"/>
      <c r="G30" s="51">
        <v>-3189</v>
      </c>
    </row>
    <row r="31" spans="2:7" ht="12.75">
      <c r="B31" s="2" t="s">
        <v>73</v>
      </c>
      <c r="E31" s="53">
        <v>-298</v>
      </c>
      <c r="F31" s="44"/>
      <c r="G31" s="51">
        <v>-298</v>
      </c>
    </row>
    <row r="32" spans="2:7" ht="12.75">
      <c r="B32" s="2" t="s">
        <v>74</v>
      </c>
      <c r="E32" s="53">
        <v>-691</v>
      </c>
      <c r="F32" s="44"/>
      <c r="G32" s="51">
        <v>-685</v>
      </c>
    </row>
    <row r="33" spans="2:7" ht="12.75">
      <c r="B33" s="2" t="s">
        <v>75</v>
      </c>
      <c r="E33" s="54">
        <v>-133</v>
      </c>
      <c r="F33" s="44"/>
      <c r="G33" s="51">
        <v>-167</v>
      </c>
    </row>
    <row r="34" spans="2:7" ht="12.75">
      <c r="B34" s="2" t="s">
        <v>76</v>
      </c>
      <c r="E34" s="53">
        <v>-312</v>
      </c>
      <c r="F34" s="44"/>
      <c r="G34" s="51">
        <v>-496</v>
      </c>
    </row>
    <row r="35" spans="2:7" ht="12.75">
      <c r="B35" s="2" t="s">
        <v>77</v>
      </c>
      <c r="E35" s="53">
        <v>-793</v>
      </c>
      <c r="F35" s="44"/>
      <c r="G35" s="51">
        <v>-657</v>
      </c>
    </row>
    <row r="36" spans="2:7" ht="12.75">
      <c r="B36" s="2" t="s">
        <v>78</v>
      </c>
      <c r="E36" s="55">
        <v>0</v>
      </c>
      <c r="F36" s="44"/>
      <c r="G36" s="52">
        <v>0</v>
      </c>
    </row>
    <row r="37" spans="5:7" ht="12.75">
      <c r="E37" s="65">
        <f>SUM(E29:E36)</f>
        <v>-14122</v>
      </c>
      <c r="F37" s="44"/>
      <c r="G37" s="52">
        <f>SUM(G29:G36)</f>
        <v>-11035</v>
      </c>
    </row>
    <row r="38" spans="5:7" ht="12.75">
      <c r="E38" s="45"/>
      <c r="F38" s="3"/>
      <c r="G38" s="3"/>
    </row>
    <row r="39" spans="1:7" ht="12.75">
      <c r="A39" s="8" t="s">
        <v>47</v>
      </c>
      <c r="B39" s="8"/>
      <c r="E39" s="66">
        <f>E26+E37</f>
        <v>-6259</v>
      </c>
      <c r="G39" s="29">
        <f>G26+G37</f>
        <v>2162</v>
      </c>
    </row>
    <row r="40" spans="1:7" ht="13.5" thickBot="1">
      <c r="A40" s="8"/>
      <c r="B40" s="8"/>
      <c r="E40" s="47">
        <f>+E18+E19+E39</f>
        <v>24332</v>
      </c>
      <c r="F40" s="3"/>
      <c r="G40" s="67">
        <f>+G18+G19+G39</f>
        <v>29522</v>
      </c>
    </row>
    <row r="41" spans="1:6" ht="13.5" thickTop="1">
      <c r="A41" s="8"/>
      <c r="B41" s="8"/>
      <c r="F41" s="3"/>
    </row>
    <row r="42" spans="1:6" ht="12.75">
      <c r="A42" s="8" t="s">
        <v>32</v>
      </c>
      <c r="B42" s="8"/>
      <c r="F42" s="3"/>
    </row>
    <row r="43" spans="2:7" ht="12.75">
      <c r="B43" s="2" t="s">
        <v>79</v>
      </c>
      <c r="E43" s="21">
        <f>Equity!F16</f>
        <v>50354</v>
      </c>
      <c r="F43" s="3"/>
      <c r="G43" s="21">
        <v>40192</v>
      </c>
    </row>
    <row r="44" spans="2:7" ht="12.75">
      <c r="B44" s="2" t="s">
        <v>80</v>
      </c>
      <c r="E44" s="22">
        <f>SUM(Equity!F18:F26)</f>
        <v>-28985</v>
      </c>
      <c r="F44" s="3"/>
      <c r="G44" s="22">
        <v>-24161</v>
      </c>
    </row>
    <row r="45" spans="5:7" ht="12.75">
      <c r="E45" s="21">
        <f>SUM(E43:E44)</f>
        <v>21369</v>
      </c>
      <c r="F45" s="3"/>
      <c r="G45" s="21">
        <f>SUM(G43:G44)</f>
        <v>16031</v>
      </c>
    </row>
    <row r="46" ht="12.75">
      <c r="F46" s="3"/>
    </row>
    <row r="47" spans="1:7" ht="12.75">
      <c r="A47" s="8" t="s">
        <v>33</v>
      </c>
      <c r="B47" s="8"/>
      <c r="E47" s="10">
        <v>742</v>
      </c>
      <c r="G47" s="10">
        <v>786</v>
      </c>
    </row>
    <row r="48" spans="1:7" ht="12.75">
      <c r="A48" s="8"/>
      <c r="B48" s="8"/>
      <c r="E48" s="10"/>
      <c r="G48" s="10"/>
    </row>
    <row r="49" spans="1:7" ht="12.75">
      <c r="A49" s="8" t="s">
        <v>59</v>
      </c>
      <c r="B49" s="8"/>
      <c r="E49" s="10">
        <v>19</v>
      </c>
      <c r="G49" s="45">
        <v>0</v>
      </c>
    </row>
    <row r="50" spans="1:3" ht="12.75">
      <c r="A50" s="8"/>
      <c r="B50" s="8"/>
      <c r="C50" s="8"/>
    </row>
    <row r="51" spans="1:3" ht="12.75">
      <c r="A51" s="8" t="s">
        <v>45</v>
      </c>
      <c r="B51" s="8"/>
      <c r="C51" s="8"/>
    </row>
    <row r="52" spans="1:7" ht="12.75">
      <c r="A52" s="8"/>
      <c r="B52" s="2" t="s">
        <v>88</v>
      </c>
      <c r="C52" s="8"/>
      <c r="E52" s="45">
        <v>0</v>
      </c>
      <c r="G52" s="21">
        <v>10000</v>
      </c>
    </row>
    <row r="53" spans="1:7" ht="12.75">
      <c r="A53" s="8"/>
      <c r="B53" s="2" t="s">
        <v>74</v>
      </c>
      <c r="C53" s="8"/>
      <c r="E53" s="21">
        <v>1062</v>
      </c>
      <c r="G53" s="21">
        <v>1474</v>
      </c>
    </row>
    <row r="54" spans="2:7" ht="12.75">
      <c r="B54" s="2" t="s">
        <v>75</v>
      </c>
      <c r="C54" s="8"/>
      <c r="E54" s="21">
        <v>996</v>
      </c>
      <c r="G54" s="21">
        <v>1087</v>
      </c>
    </row>
    <row r="55" spans="2:7" ht="12.75">
      <c r="B55" s="2" t="s">
        <v>81</v>
      </c>
      <c r="E55" s="22">
        <v>144</v>
      </c>
      <c r="F55" s="3"/>
      <c r="G55" s="22">
        <v>144</v>
      </c>
    </row>
    <row r="56" spans="5:7" ht="13.5" thickBot="1">
      <c r="E56" s="67">
        <f>SUM(E45:E55)</f>
        <v>24332</v>
      </c>
      <c r="F56" s="3"/>
      <c r="G56" s="67">
        <f>SUM(G45:G55)</f>
        <v>29522</v>
      </c>
    </row>
    <row r="57" ht="13.5" thickTop="1"/>
    <row r="59" ht="12.75">
      <c r="A59" s="2" t="s">
        <v>61</v>
      </c>
    </row>
    <row r="60" ht="12.75">
      <c r="A60" s="2" t="s">
        <v>93</v>
      </c>
    </row>
  </sheetData>
  <mergeCells count="4">
    <mergeCell ref="A1:G1"/>
    <mergeCell ref="A3:G3"/>
    <mergeCell ref="A4:G4"/>
    <mergeCell ref="A2:G2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1">
      <selection activeCell="A21" sqref="A21"/>
    </sheetView>
  </sheetViews>
  <sheetFormatPr defaultColWidth="9.140625" defaultRowHeight="12.75"/>
  <cols>
    <col min="1" max="1" width="28.28125" style="2" customWidth="1"/>
    <col min="2" max="2" width="11.57421875" style="2" customWidth="1"/>
    <col min="3" max="3" width="2.7109375" style="2" customWidth="1"/>
    <col min="4" max="4" width="12.7109375" style="2" customWidth="1"/>
    <col min="5" max="5" width="4.7109375" style="2" customWidth="1"/>
    <col min="6" max="6" width="11.57421875" style="2" customWidth="1"/>
    <col min="7" max="7" width="2.7109375" style="2" customWidth="1"/>
    <col min="8" max="8" width="12.7109375" style="2" customWidth="1"/>
    <col min="9" max="16384" width="9.140625" style="2" customWidth="1"/>
  </cols>
  <sheetData>
    <row r="1" spans="1:8" ht="15.75" customHeight="1">
      <c r="A1" s="57" t="s">
        <v>96</v>
      </c>
      <c r="B1" s="57"/>
      <c r="C1" s="57"/>
      <c r="D1" s="57"/>
      <c r="E1" s="57"/>
      <c r="F1" s="57"/>
      <c r="G1" s="57"/>
      <c r="H1" s="57"/>
    </row>
    <row r="2" spans="1:8" ht="15.75" customHeight="1">
      <c r="A2" s="57" t="s">
        <v>95</v>
      </c>
      <c r="B2" s="57"/>
      <c r="C2" s="57"/>
      <c r="D2" s="57"/>
      <c r="E2" s="57"/>
      <c r="F2" s="57"/>
      <c r="G2" s="57"/>
      <c r="H2" s="57"/>
    </row>
    <row r="3" spans="1:8" ht="14.25">
      <c r="A3" s="58" t="s">
        <v>22</v>
      </c>
      <c r="B3" s="58"/>
      <c r="C3" s="58"/>
      <c r="D3" s="58"/>
      <c r="E3" s="58"/>
      <c r="F3" s="58"/>
      <c r="G3" s="58"/>
      <c r="H3" s="58"/>
    </row>
    <row r="4" spans="1:8" ht="14.25">
      <c r="A4" s="58" t="s">
        <v>4</v>
      </c>
      <c r="B4" s="58"/>
      <c r="C4" s="58"/>
      <c r="D4" s="58"/>
      <c r="E4" s="58"/>
      <c r="F4" s="58"/>
      <c r="G4" s="58"/>
      <c r="H4" s="58"/>
    </row>
    <row r="5" spans="1:8" ht="12.75" customHeight="1" thickBot="1">
      <c r="A5" s="24"/>
      <c r="B5" s="24"/>
      <c r="C5" s="24"/>
      <c r="D5" s="24"/>
      <c r="E5" s="24"/>
      <c r="F5" s="24"/>
      <c r="G5" s="24"/>
      <c r="H5" s="24"/>
    </row>
    <row r="6" spans="1:8" ht="6.75" customHeight="1">
      <c r="A6" s="25"/>
      <c r="B6" s="25"/>
      <c r="C6" s="25"/>
      <c r="D6" s="25"/>
      <c r="E6" s="25"/>
      <c r="F6" s="23"/>
      <c r="G6" s="23"/>
      <c r="H6" s="23"/>
    </row>
    <row r="7" spans="1:8" ht="12.75" customHeight="1">
      <c r="A7" s="26" t="s">
        <v>99</v>
      </c>
      <c r="B7" s="25"/>
      <c r="C7" s="25"/>
      <c r="D7" s="25"/>
      <c r="E7" s="25"/>
      <c r="F7" s="23"/>
      <c r="G7" s="23"/>
      <c r="H7" s="23"/>
    </row>
    <row r="8" spans="1:8" ht="6" customHeight="1" thickBot="1">
      <c r="A8" s="24"/>
      <c r="B8" s="24"/>
      <c r="C8" s="24"/>
      <c r="D8" s="24"/>
      <c r="E8" s="24"/>
      <c r="F8" s="24"/>
      <c r="G8" s="24"/>
      <c r="H8" s="24"/>
    </row>
    <row r="9" spans="1:8" ht="15">
      <c r="A9" s="23"/>
      <c r="B9" s="23"/>
      <c r="C9" s="23"/>
      <c r="D9" s="23"/>
      <c r="E9" s="23"/>
      <c r="F9" s="23"/>
      <c r="G9" s="23"/>
      <c r="H9" s="23"/>
    </row>
    <row r="10" spans="1:8" ht="15">
      <c r="A10" s="27" t="s">
        <v>25</v>
      </c>
      <c r="B10" s="23"/>
      <c r="C10" s="23"/>
      <c r="D10" s="23"/>
      <c r="E10" s="23"/>
      <c r="F10" s="23"/>
      <c r="G10" s="23"/>
      <c r="H10" s="23"/>
    </row>
    <row r="12" spans="2:8" s="8" customFormat="1" ht="12.75">
      <c r="B12" s="59" t="s">
        <v>5</v>
      </c>
      <c r="C12" s="59"/>
      <c r="D12" s="59"/>
      <c r="E12" s="28"/>
      <c r="F12" s="59" t="s">
        <v>6</v>
      </c>
      <c r="G12" s="59"/>
      <c r="H12" s="59"/>
    </row>
    <row r="13" spans="2:8" s="1" customFormat="1" ht="12.75">
      <c r="B13" s="1" t="s">
        <v>51</v>
      </c>
      <c r="D13" s="1" t="s">
        <v>54</v>
      </c>
      <c r="F13" s="1" t="s">
        <v>51</v>
      </c>
      <c r="H13" s="1" t="s">
        <v>54</v>
      </c>
    </row>
    <row r="14" spans="2:8" s="1" customFormat="1" ht="12.75">
      <c r="B14" s="1" t="s">
        <v>52</v>
      </c>
      <c r="D14" s="1" t="s">
        <v>55</v>
      </c>
      <c r="F14" s="1" t="s">
        <v>52</v>
      </c>
      <c r="H14" s="1" t="s">
        <v>55</v>
      </c>
    </row>
    <row r="15" spans="2:8" s="1" customFormat="1" ht="12.75">
      <c r="B15" s="1" t="s">
        <v>53</v>
      </c>
      <c r="D15" s="1" t="s">
        <v>53</v>
      </c>
      <c r="F15" s="1" t="s">
        <v>56</v>
      </c>
      <c r="H15" s="1" t="s">
        <v>57</v>
      </c>
    </row>
    <row r="16" spans="2:8" s="1" customFormat="1" ht="12.75">
      <c r="B16" s="6" t="s">
        <v>97</v>
      </c>
      <c r="C16" s="7"/>
      <c r="D16" s="6" t="s">
        <v>98</v>
      </c>
      <c r="E16" s="7"/>
      <c r="F16" s="6" t="s">
        <v>97</v>
      </c>
      <c r="G16" s="7"/>
      <c r="H16" s="6" t="s">
        <v>98</v>
      </c>
    </row>
    <row r="17" spans="1:8" s="1" customFormat="1" ht="12.75">
      <c r="A17" s="2"/>
      <c r="B17" s="1" t="s">
        <v>0</v>
      </c>
      <c r="D17" s="1" t="s">
        <v>0</v>
      </c>
      <c r="F17" s="1" t="s">
        <v>0</v>
      </c>
      <c r="H17" s="1" t="s">
        <v>0</v>
      </c>
    </row>
    <row r="18" s="1" customFormat="1" ht="12.75">
      <c r="A18" s="2"/>
    </row>
    <row r="19" spans="1:8" ht="12.75">
      <c r="A19" s="2" t="s">
        <v>1</v>
      </c>
      <c r="B19" s="21">
        <v>6970</v>
      </c>
      <c r="D19" s="21">
        <v>11964</v>
      </c>
      <c r="F19" s="21">
        <v>25489</v>
      </c>
      <c r="H19" s="21">
        <v>32921</v>
      </c>
    </row>
    <row r="20" spans="1:8" s="8" customFormat="1" ht="12.75">
      <c r="A20" s="2" t="s">
        <v>35</v>
      </c>
      <c r="B20" s="22">
        <v>37</v>
      </c>
      <c r="C20" s="4"/>
      <c r="D20" s="15">
        <v>100</v>
      </c>
      <c r="E20" s="4"/>
      <c r="F20" s="22">
        <v>200</v>
      </c>
      <c r="G20" s="4"/>
      <c r="H20" s="15">
        <v>222</v>
      </c>
    </row>
    <row r="21" ht="12.75">
      <c r="D21" s="21"/>
    </row>
    <row r="23" spans="1:8" ht="12.75">
      <c r="A23" s="8" t="s">
        <v>60</v>
      </c>
      <c r="B23" s="29">
        <v>-2314</v>
      </c>
      <c r="C23" s="30"/>
      <c r="D23" s="29">
        <v>-457</v>
      </c>
      <c r="E23" s="30"/>
      <c r="F23" s="29">
        <v>-4455</v>
      </c>
      <c r="G23" s="30"/>
      <c r="H23" s="29">
        <v>-3348</v>
      </c>
    </row>
    <row r="24" spans="2:8" ht="12.75">
      <c r="B24" s="31"/>
      <c r="D24" s="31"/>
      <c r="F24" s="31"/>
      <c r="H24" s="31"/>
    </row>
    <row r="25" spans="1:8" ht="12.75">
      <c r="A25" s="2" t="s">
        <v>26</v>
      </c>
      <c r="B25" s="29">
        <v>-33</v>
      </c>
      <c r="C25" s="30"/>
      <c r="D25" s="29">
        <v>-379</v>
      </c>
      <c r="E25" s="30"/>
      <c r="F25" s="29">
        <v>-334</v>
      </c>
      <c r="G25" s="30"/>
      <c r="H25" s="29">
        <v>-1015</v>
      </c>
    </row>
    <row r="26" spans="2:8" ht="12.75">
      <c r="B26" s="31"/>
      <c r="D26" s="31"/>
      <c r="F26" s="31"/>
      <c r="H26" s="31"/>
    </row>
    <row r="27" spans="1:8" ht="12.75">
      <c r="A27" s="2" t="s">
        <v>27</v>
      </c>
      <c r="B27" s="22">
        <f>-B28</f>
        <v>0</v>
      </c>
      <c r="C27" s="3"/>
      <c r="D27" s="22">
        <v>0</v>
      </c>
      <c r="E27" s="3"/>
      <c r="F27" s="22">
        <v>0</v>
      </c>
      <c r="G27" s="3"/>
      <c r="H27" s="22">
        <v>0</v>
      </c>
    </row>
    <row r="28" spans="2:8" ht="12.75">
      <c r="B28" s="31"/>
      <c r="D28" s="31"/>
      <c r="F28" s="31"/>
      <c r="H28" s="31"/>
    </row>
    <row r="29" spans="1:8" ht="12.75">
      <c r="A29" s="8" t="s">
        <v>36</v>
      </c>
      <c r="B29" s="49">
        <f>SUM(B23:B28)</f>
        <v>-2347</v>
      </c>
      <c r="C29" s="38"/>
      <c r="D29" s="49">
        <f>SUM(D23:D28)</f>
        <v>-836</v>
      </c>
      <c r="E29" s="38"/>
      <c r="F29" s="49">
        <f>SUM(F23:F28)</f>
        <v>-4789</v>
      </c>
      <c r="G29" s="38"/>
      <c r="H29" s="49">
        <f>SUM(H23:H28)</f>
        <v>-4363</v>
      </c>
    </row>
    <row r="30" spans="2:8" ht="12.75">
      <c r="B30" s="32"/>
      <c r="C30" s="3"/>
      <c r="D30" s="32"/>
      <c r="E30" s="3"/>
      <c r="F30" s="32"/>
      <c r="G30" s="3"/>
      <c r="H30" s="32"/>
    </row>
    <row r="31" spans="1:8" ht="12.75">
      <c r="A31" s="2" t="s">
        <v>28</v>
      </c>
      <c r="B31" s="49">
        <v>-7</v>
      </c>
      <c r="C31" s="3"/>
      <c r="D31" s="49">
        <v>0</v>
      </c>
      <c r="E31" s="3"/>
      <c r="F31" s="49">
        <v>-7</v>
      </c>
      <c r="G31" s="3"/>
      <c r="H31" s="49">
        <v>0</v>
      </c>
    </row>
    <row r="32" spans="2:8" ht="12.75">
      <c r="B32" s="49"/>
      <c r="C32" s="3"/>
      <c r="D32" s="49"/>
      <c r="E32" s="3"/>
      <c r="F32" s="49"/>
      <c r="G32" s="3"/>
      <c r="H32" s="49"/>
    </row>
    <row r="33" spans="1:8" ht="12.75">
      <c r="A33" s="2" t="s">
        <v>59</v>
      </c>
      <c r="B33" s="49">
        <v>0</v>
      </c>
      <c r="C33" s="3"/>
      <c r="D33" s="49">
        <v>0</v>
      </c>
      <c r="E33" s="3"/>
      <c r="F33" s="49">
        <v>0</v>
      </c>
      <c r="G33" s="3"/>
      <c r="H33" s="49">
        <v>0</v>
      </c>
    </row>
    <row r="34" spans="2:8" ht="12.75">
      <c r="B34" s="50"/>
      <c r="D34" s="50"/>
      <c r="F34" s="50"/>
      <c r="H34" s="50"/>
    </row>
    <row r="35" spans="1:8" s="8" customFormat="1" ht="13.5" thickBot="1">
      <c r="A35" s="8" t="s">
        <v>37</v>
      </c>
      <c r="B35" s="62">
        <f>SUM(B29:B34)</f>
        <v>-2354</v>
      </c>
      <c r="C35" s="63"/>
      <c r="D35" s="62">
        <f>SUM(D29:D34)</f>
        <v>-836</v>
      </c>
      <c r="E35" s="63"/>
      <c r="F35" s="62">
        <f>SUM(F29:F34)</f>
        <v>-4796</v>
      </c>
      <c r="G35" s="63"/>
      <c r="H35" s="62">
        <f>SUM(H29:H34)</f>
        <v>-4363</v>
      </c>
    </row>
    <row r="36" spans="1:4" s="8" customFormat="1" ht="13.5" thickTop="1">
      <c r="A36" s="2"/>
      <c r="B36" s="33"/>
      <c r="D36" s="33"/>
    </row>
    <row r="37" spans="1:8" s="8" customFormat="1" ht="12.75">
      <c r="A37" s="2" t="s">
        <v>2</v>
      </c>
      <c r="B37" s="34"/>
      <c r="D37" s="34"/>
      <c r="F37" s="4"/>
      <c r="H37" s="4"/>
    </row>
    <row r="38" spans="1:8" ht="12.75">
      <c r="A38" s="9" t="s">
        <v>3</v>
      </c>
      <c r="B38" s="56">
        <f>+B35/50354*100</f>
        <v>-4.674901695992374</v>
      </c>
      <c r="C38" s="35"/>
      <c r="D38" s="56">
        <f>+D35/Equity!F36*100</f>
        <v>-4.180209010450523</v>
      </c>
      <c r="E38" s="35"/>
      <c r="F38" s="56">
        <f>+F35/48078*100</f>
        <v>-9.975456549773284</v>
      </c>
      <c r="G38" s="36"/>
      <c r="H38" s="56">
        <f>+H35/Equity!F36*100</f>
        <v>-21.816090804540227</v>
      </c>
    </row>
    <row r="39" spans="1:8" ht="12.75">
      <c r="A39" s="9" t="s">
        <v>63</v>
      </c>
      <c r="B39" s="36" t="s">
        <v>64</v>
      </c>
      <c r="C39" s="35"/>
      <c r="D39" s="36" t="s">
        <v>64</v>
      </c>
      <c r="E39" s="35"/>
      <c r="F39" s="36" t="s">
        <v>64</v>
      </c>
      <c r="G39" s="36"/>
      <c r="H39" s="36" t="s">
        <v>64</v>
      </c>
    </row>
    <row r="40" spans="1:8" ht="12.75">
      <c r="A40" s="9"/>
      <c r="B40" s="56"/>
      <c r="C40" s="35"/>
      <c r="D40" s="56"/>
      <c r="E40" s="35"/>
      <c r="F40" s="56"/>
      <c r="G40" s="36"/>
      <c r="H40" s="56"/>
    </row>
    <row r="41" ht="12.75">
      <c r="A41" s="9"/>
    </row>
    <row r="42" spans="2:8" ht="12.75" customHeight="1">
      <c r="B42" s="3"/>
      <c r="D42" s="3"/>
      <c r="F42" s="3"/>
      <c r="H42" s="3"/>
    </row>
    <row r="43" ht="12.75" customHeight="1">
      <c r="A43" s="2" t="s">
        <v>38</v>
      </c>
    </row>
    <row r="44" spans="1:8" ht="12.75" customHeight="1">
      <c r="A44" s="37" t="s">
        <v>93</v>
      </c>
      <c r="B44" s="3"/>
      <c r="D44" s="3"/>
      <c r="F44" s="3"/>
      <c r="H44" s="3"/>
    </row>
    <row r="45" ht="12.75" customHeight="1"/>
    <row r="46" ht="12.75" customHeight="1"/>
  </sheetData>
  <mergeCells count="6">
    <mergeCell ref="B12:D12"/>
    <mergeCell ref="F12:H12"/>
    <mergeCell ref="A1:H1"/>
    <mergeCell ref="A3:H3"/>
    <mergeCell ref="A4:H4"/>
    <mergeCell ref="A2:H2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1">
      <selection activeCell="A11" sqref="A11"/>
    </sheetView>
  </sheetViews>
  <sheetFormatPr defaultColWidth="9.140625" defaultRowHeight="12.75"/>
  <cols>
    <col min="1" max="1" width="33.7109375" style="2" customWidth="1"/>
    <col min="2" max="2" width="11.7109375" style="2" customWidth="1"/>
    <col min="3" max="3" width="6.8515625" style="2" customWidth="1"/>
    <col min="4" max="4" width="11.7109375" style="2" customWidth="1"/>
    <col min="5" max="5" width="6.8515625" style="2" customWidth="1"/>
    <col min="6" max="6" width="11.7109375" style="2" customWidth="1"/>
    <col min="7" max="16384" width="9.140625" style="2" customWidth="1"/>
  </cols>
  <sheetData>
    <row r="1" spans="1:6" ht="15.75">
      <c r="A1" s="57" t="s">
        <v>96</v>
      </c>
      <c r="B1" s="57"/>
      <c r="C1" s="57"/>
      <c r="D1" s="57"/>
      <c r="E1" s="57"/>
      <c r="F1" s="57"/>
    </row>
    <row r="2" spans="1:6" ht="15.75">
      <c r="A2" s="57" t="s">
        <v>95</v>
      </c>
      <c r="B2" s="57"/>
      <c r="C2" s="57"/>
      <c r="D2" s="57"/>
      <c r="E2" s="57"/>
      <c r="F2" s="57"/>
    </row>
    <row r="3" spans="1:6" ht="14.25">
      <c r="A3" s="58" t="s">
        <v>22</v>
      </c>
      <c r="B3" s="58"/>
      <c r="C3" s="58"/>
      <c r="D3" s="58"/>
      <c r="E3" s="58"/>
      <c r="F3" s="58"/>
    </row>
    <row r="4" spans="1:6" ht="14.25">
      <c r="A4" s="58" t="s">
        <v>4</v>
      </c>
      <c r="B4" s="58"/>
      <c r="C4" s="58"/>
      <c r="D4" s="58"/>
      <c r="E4" s="58"/>
      <c r="F4" s="58"/>
    </row>
    <row r="5" spans="1:6" ht="12.75" customHeight="1" thickBot="1">
      <c r="A5" s="24"/>
      <c r="B5" s="24"/>
      <c r="C5" s="24"/>
      <c r="D5" s="24"/>
      <c r="E5" s="24"/>
      <c r="F5" s="24"/>
    </row>
    <row r="6" spans="1:6" ht="6.75" customHeight="1">
      <c r="A6" s="25"/>
      <c r="B6" s="25"/>
      <c r="C6" s="25"/>
      <c r="D6" s="23"/>
      <c r="E6" s="23"/>
      <c r="F6" s="23"/>
    </row>
    <row r="7" spans="1:6" ht="12.75" customHeight="1">
      <c r="A7" s="26" t="s">
        <v>99</v>
      </c>
      <c r="B7" s="25"/>
      <c r="C7" s="25"/>
      <c r="D7" s="25"/>
      <c r="E7" s="25"/>
      <c r="F7" s="25"/>
    </row>
    <row r="8" spans="1:6" ht="6" customHeight="1" thickBot="1">
      <c r="A8" s="24"/>
      <c r="B8" s="24"/>
      <c r="C8" s="24"/>
      <c r="D8" s="24"/>
      <c r="E8" s="24"/>
      <c r="F8" s="24"/>
    </row>
    <row r="9" spans="1:6" ht="15">
      <c r="A9" s="23"/>
      <c r="B9" s="23"/>
      <c r="C9" s="23"/>
      <c r="D9" s="23"/>
      <c r="E9" s="23"/>
      <c r="F9" s="23"/>
    </row>
    <row r="10" spans="1:6" ht="15">
      <c r="A10" s="27" t="s">
        <v>24</v>
      </c>
      <c r="B10" s="23"/>
      <c r="C10" s="23"/>
      <c r="D10" s="23"/>
      <c r="E10" s="23"/>
      <c r="F10" s="23"/>
    </row>
    <row r="11" s="1" customFormat="1" ht="12.75">
      <c r="C11" s="7"/>
    </row>
    <row r="12" spans="2:6" ht="12.75">
      <c r="B12" s="40" t="s">
        <v>50</v>
      </c>
      <c r="C12" s="3"/>
      <c r="F12" s="40" t="s">
        <v>50</v>
      </c>
    </row>
    <row r="13" spans="2:6" ht="12.75">
      <c r="B13" s="41" t="s">
        <v>89</v>
      </c>
      <c r="C13" s="40"/>
      <c r="D13" s="1" t="s">
        <v>84</v>
      </c>
      <c r="E13" s="1"/>
      <c r="F13" s="48" t="s">
        <v>97</v>
      </c>
    </row>
    <row r="14" spans="2:6" ht="12.75">
      <c r="B14" s="40" t="s">
        <v>0</v>
      </c>
      <c r="C14" s="40"/>
      <c r="D14" s="40" t="s">
        <v>0</v>
      </c>
      <c r="E14" s="1"/>
      <c r="F14" s="40" t="s">
        <v>0</v>
      </c>
    </row>
    <row r="15" spans="2:6" ht="12.75">
      <c r="B15" s="45"/>
      <c r="C15" s="45"/>
      <c r="D15" s="46"/>
      <c r="E15" s="46"/>
      <c r="F15" s="46"/>
    </row>
    <row r="16" spans="1:6" ht="12.75">
      <c r="A16" s="2" t="s">
        <v>9</v>
      </c>
      <c r="B16" s="46">
        <v>40192</v>
      </c>
      <c r="C16" s="46"/>
      <c r="D16" s="46">
        <v>10162</v>
      </c>
      <c r="E16" s="46"/>
      <c r="F16" s="46">
        <f>SUM(B16:E16)</f>
        <v>50354</v>
      </c>
    </row>
    <row r="17" spans="2:6" ht="12.75">
      <c r="B17" s="46"/>
      <c r="C17" s="46"/>
      <c r="D17" s="46"/>
      <c r="E17" s="46"/>
      <c r="F17" s="46"/>
    </row>
    <row r="18" spans="1:6" s="3" customFormat="1" ht="12.75">
      <c r="A18" s="3" t="s">
        <v>82</v>
      </c>
      <c r="B18" s="45">
        <v>0</v>
      </c>
      <c r="C18" s="45"/>
      <c r="D18" s="45">
        <v>0</v>
      </c>
      <c r="E18" s="45"/>
      <c r="F18" s="46">
        <f>SUM(B18:E18)</f>
        <v>0</v>
      </c>
    </row>
    <row r="19" spans="2:6" s="3" customFormat="1" ht="12.75">
      <c r="B19" s="45"/>
      <c r="C19" s="45"/>
      <c r="D19" s="45"/>
      <c r="E19" s="45"/>
      <c r="F19" s="46"/>
    </row>
    <row r="20" spans="1:6" s="3" customFormat="1" ht="12.75">
      <c r="A20" s="3" t="s">
        <v>39</v>
      </c>
      <c r="B20" s="45">
        <v>705</v>
      </c>
      <c r="C20" s="45"/>
      <c r="D20" s="45">
        <f>F20-B20</f>
        <v>-28</v>
      </c>
      <c r="E20" s="45"/>
      <c r="F20" s="46">
        <v>677</v>
      </c>
    </row>
    <row r="21" spans="2:6" s="3" customFormat="1" ht="12.75">
      <c r="B21" s="45"/>
      <c r="C21" s="45"/>
      <c r="D21" s="45"/>
      <c r="E21" s="45"/>
      <c r="F21" s="46"/>
    </row>
    <row r="22" spans="1:6" s="3" customFormat="1" ht="12.75">
      <c r="A22" s="3" t="s">
        <v>90</v>
      </c>
      <c r="B22" s="45">
        <v>488</v>
      </c>
      <c r="C22" s="45"/>
      <c r="D22" s="45"/>
      <c r="E22" s="45"/>
      <c r="F22" s="46">
        <f>SUM(B22:E22)</f>
        <v>488</v>
      </c>
    </row>
    <row r="23" spans="2:6" s="3" customFormat="1" ht="12.75">
      <c r="B23" s="45"/>
      <c r="C23" s="45"/>
      <c r="D23" s="45"/>
      <c r="E23" s="45"/>
      <c r="F23" s="46"/>
    </row>
    <row r="24" spans="1:6" s="3" customFormat="1" ht="12.75">
      <c r="A24" s="3" t="s">
        <v>7</v>
      </c>
      <c r="B24" s="45">
        <v>100</v>
      </c>
      <c r="C24" s="45"/>
      <c r="D24" s="45">
        <v>0</v>
      </c>
      <c r="E24" s="45"/>
      <c r="F24" s="46">
        <f>SUM(B24:E24)</f>
        <v>100</v>
      </c>
    </row>
    <row r="25" spans="2:6" s="3" customFormat="1" ht="12.75">
      <c r="B25" s="45"/>
      <c r="C25" s="45"/>
      <c r="D25" s="45"/>
      <c r="E25" s="45"/>
      <c r="F25" s="46"/>
    </row>
    <row r="26" spans="1:6" s="3" customFormat="1" ht="12.75">
      <c r="A26" s="3" t="s">
        <v>83</v>
      </c>
      <c r="B26" s="45">
        <v>-25454</v>
      </c>
      <c r="C26" s="45"/>
      <c r="D26" s="45">
        <f>Income!F35</f>
        <v>-4796</v>
      </c>
      <c r="E26" s="45"/>
      <c r="F26" s="46">
        <f>SUM(B26:E26)</f>
        <v>-30250</v>
      </c>
    </row>
    <row r="27" spans="2:6" s="3" customFormat="1" ht="12.75">
      <c r="B27" s="45"/>
      <c r="C27" s="45"/>
      <c r="D27" s="45"/>
      <c r="E27" s="45"/>
      <c r="F27" s="46"/>
    </row>
    <row r="28" spans="1:6" s="3" customFormat="1" ht="13.5" thickBot="1">
      <c r="A28" s="4" t="s">
        <v>8</v>
      </c>
      <c r="B28" s="47">
        <f>SUM(B16:B27)</f>
        <v>16031</v>
      </c>
      <c r="C28" s="45"/>
      <c r="D28" s="47">
        <f>SUM(D16:D27)</f>
        <v>5338</v>
      </c>
      <c r="E28" s="45"/>
      <c r="F28" s="47">
        <f>SUM(F16:F27)</f>
        <v>21369</v>
      </c>
    </row>
    <row r="29" spans="2:6" s="3" customFormat="1" ht="13.5" thickTop="1">
      <c r="B29" s="45"/>
      <c r="C29" s="45"/>
      <c r="D29" s="45"/>
      <c r="E29" s="45"/>
      <c r="F29" s="45"/>
    </row>
    <row r="30" spans="2:6" s="3" customFormat="1" ht="12.75">
      <c r="B30" s="45"/>
      <c r="C30" s="45"/>
      <c r="D30" s="45"/>
      <c r="E30" s="45"/>
      <c r="F30" s="45"/>
    </row>
    <row r="31" spans="1:6" s="3" customFormat="1" ht="12.75">
      <c r="A31" s="4"/>
      <c r="B31" s="45"/>
      <c r="C31" s="45"/>
      <c r="D31" s="45"/>
      <c r="E31" s="45"/>
      <c r="F31" s="45"/>
    </row>
    <row r="32" spans="1:6" s="3" customFormat="1" ht="12.75">
      <c r="A32" s="4"/>
      <c r="B32" s="40" t="s">
        <v>50</v>
      </c>
      <c r="C32" s="45"/>
      <c r="D32" s="45"/>
      <c r="E32" s="45"/>
      <c r="F32" s="40" t="s">
        <v>50</v>
      </c>
    </row>
    <row r="33" spans="1:6" s="3" customFormat="1" ht="12.75">
      <c r="A33" s="2"/>
      <c r="B33" s="41" t="s">
        <v>85</v>
      </c>
      <c r="C33" s="40"/>
      <c r="D33" s="1" t="s">
        <v>84</v>
      </c>
      <c r="E33" s="1"/>
      <c r="F33" s="48" t="s">
        <v>98</v>
      </c>
    </row>
    <row r="34" spans="1:6" s="3" customFormat="1" ht="12.75">
      <c r="A34" s="2"/>
      <c r="B34" s="40" t="s">
        <v>0</v>
      </c>
      <c r="C34" s="40"/>
      <c r="D34" s="40" t="s">
        <v>0</v>
      </c>
      <c r="E34" s="1"/>
      <c r="F34" s="40" t="s">
        <v>0</v>
      </c>
    </row>
    <row r="35" spans="1:6" s="3" customFormat="1" ht="12.75">
      <c r="A35" s="2"/>
      <c r="B35" s="45"/>
      <c r="C35" s="45"/>
      <c r="D35" s="46"/>
      <c r="E35" s="46"/>
      <c r="F35" s="46"/>
    </row>
    <row r="36" spans="1:6" s="3" customFormat="1" ht="12.75">
      <c r="A36" s="2" t="s">
        <v>9</v>
      </c>
      <c r="B36" s="46">
        <v>19999</v>
      </c>
      <c r="C36" s="46"/>
      <c r="D36" s="46">
        <v>0</v>
      </c>
      <c r="E36" s="46"/>
      <c r="F36" s="46">
        <f>SUM(B36:E36)</f>
        <v>19999</v>
      </c>
    </row>
    <row r="37" spans="1:6" s="3" customFormat="1" ht="12.75">
      <c r="A37" s="2"/>
      <c r="B37" s="46"/>
      <c r="C37" s="46"/>
      <c r="D37" s="46"/>
      <c r="E37" s="46"/>
      <c r="F37" s="46"/>
    </row>
    <row r="38" spans="1:6" s="3" customFormat="1" ht="12.75">
      <c r="A38" s="3" t="s">
        <v>82</v>
      </c>
      <c r="B38" s="45">
        <v>0</v>
      </c>
      <c r="C38" s="45"/>
      <c r="D38" s="45">
        <v>6796</v>
      </c>
      <c r="E38" s="45"/>
      <c r="F38" s="46">
        <f>SUM(B38:E38)</f>
        <v>6796</v>
      </c>
    </row>
    <row r="39" spans="2:6" s="3" customFormat="1" ht="12.75">
      <c r="B39" s="45"/>
      <c r="C39" s="45"/>
      <c r="D39" s="45"/>
      <c r="E39" s="45"/>
      <c r="F39" s="46"/>
    </row>
    <row r="40" spans="1:6" s="3" customFormat="1" ht="12.75">
      <c r="A40" s="3" t="s">
        <v>39</v>
      </c>
      <c r="B40" s="45">
        <v>613</v>
      </c>
      <c r="C40" s="45"/>
      <c r="D40" s="45">
        <v>-244</v>
      </c>
      <c r="E40" s="45"/>
      <c r="F40" s="46">
        <f>SUM(B40:E40)</f>
        <v>369</v>
      </c>
    </row>
    <row r="41" spans="2:6" s="3" customFormat="1" ht="12.75">
      <c r="B41" s="45"/>
      <c r="C41" s="45"/>
      <c r="D41" s="45"/>
      <c r="E41" s="45"/>
      <c r="F41" s="46"/>
    </row>
    <row r="42" spans="1:6" s="3" customFormat="1" ht="12.75">
      <c r="A42" s="3" t="s">
        <v>90</v>
      </c>
      <c r="B42" s="45">
        <v>0</v>
      </c>
      <c r="C42" s="45"/>
      <c r="D42" s="45">
        <v>0</v>
      </c>
      <c r="E42" s="45"/>
      <c r="F42" s="46">
        <f>SUM(B42:E42)</f>
        <v>0</v>
      </c>
    </row>
    <row r="43" spans="2:6" s="3" customFormat="1" ht="12.75">
      <c r="B43" s="45"/>
      <c r="C43" s="45"/>
      <c r="D43" s="45"/>
      <c r="E43" s="45"/>
      <c r="F43" s="46"/>
    </row>
    <row r="44" spans="1:6" s="3" customFormat="1" ht="12.75">
      <c r="A44" s="3" t="s">
        <v>7</v>
      </c>
      <c r="B44" s="45">
        <v>4873</v>
      </c>
      <c r="C44" s="45"/>
      <c r="D44" s="45">
        <v>-261</v>
      </c>
      <c r="E44" s="45"/>
      <c r="F44" s="46">
        <f>SUM(B44:E44)</f>
        <v>4612</v>
      </c>
    </row>
    <row r="45" spans="2:6" s="3" customFormat="1" ht="12.75">
      <c r="B45" s="45"/>
      <c r="C45" s="45"/>
      <c r="D45" s="45"/>
      <c r="E45" s="45"/>
      <c r="F45" s="46"/>
    </row>
    <row r="46" spans="1:6" s="3" customFormat="1" ht="12.75">
      <c r="A46" s="3" t="s">
        <v>83</v>
      </c>
      <c r="B46" s="45">
        <v>-20693</v>
      </c>
      <c r="C46" s="45"/>
      <c r="D46" s="45">
        <f>Income!H35</f>
        <v>-4363</v>
      </c>
      <c r="E46" s="45"/>
      <c r="F46" s="46">
        <f>SUM(B46:E46)</f>
        <v>-25056</v>
      </c>
    </row>
    <row r="47" spans="2:6" s="3" customFormat="1" ht="12.75">
      <c r="B47" s="45"/>
      <c r="C47" s="45"/>
      <c r="D47" s="45"/>
      <c r="E47" s="45"/>
      <c r="F47" s="46"/>
    </row>
    <row r="48" spans="1:6" s="3" customFormat="1" ht="13.5" thickBot="1">
      <c r="A48" s="4" t="s">
        <v>8</v>
      </c>
      <c r="B48" s="47">
        <f>SUM(B36:B47)</f>
        <v>4792</v>
      </c>
      <c r="C48" s="45"/>
      <c r="D48" s="47">
        <f>SUM(D36:D47)</f>
        <v>1928</v>
      </c>
      <c r="E48" s="45"/>
      <c r="F48" s="47">
        <f>SUM(F36:F47)</f>
        <v>6720</v>
      </c>
    </row>
    <row r="49" spans="2:6" s="3" customFormat="1" ht="13.5" thickTop="1">
      <c r="B49" s="45"/>
      <c r="C49" s="45"/>
      <c r="D49" s="45"/>
      <c r="E49" s="45"/>
      <c r="F49" s="45"/>
    </row>
    <row r="50" spans="2:6" s="3" customFormat="1" ht="12.75">
      <c r="B50" s="45"/>
      <c r="C50" s="45"/>
      <c r="D50" s="45"/>
      <c r="E50" s="45"/>
      <c r="F50" s="45"/>
    </row>
    <row r="51" spans="2:6" s="3" customFormat="1" ht="12.75">
      <c r="B51" s="45"/>
      <c r="C51" s="45"/>
      <c r="D51" s="45"/>
      <c r="E51" s="45"/>
      <c r="F51" s="45"/>
    </row>
    <row r="52" spans="1:3" ht="12.75">
      <c r="A52" s="2" t="s">
        <v>86</v>
      </c>
      <c r="B52" s="3"/>
      <c r="C52" s="3"/>
    </row>
    <row r="53" spans="1:3" ht="12.75">
      <c r="A53" s="2" t="s">
        <v>92</v>
      </c>
      <c r="B53" s="3"/>
      <c r="C53" s="3"/>
    </row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</sheetData>
  <mergeCells count="4">
    <mergeCell ref="A1:F1"/>
    <mergeCell ref="A3:F3"/>
    <mergeCell ref="A4:F4"/>
    <mergeCell ref="A2:F2"/>
  </mergeCells>
  <printOptions/>
  <pageMargins left="0.9055118110236221" right="0.35433070866141736" top="0.7480314960629921" bottom="0.984251968503937" header="0.5118110236220472" footer="0.5118110236220472"/>
  <pageSetup orientation="portrait" paperSize="9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33">
      <selection activeCell="A33" sqref="A33"/>
    </sheetView>
  </sheetViews>
  <sheetFormatPr defaultColWidth="9.140625" defaultRowHeight="12.75"/>
  <cols>
    <col min="1" max="1" width="3.28125" style="2" customWidth="1"/>
    <col min="2" max="2" width="3.7109375" style="2" customWidth="1"/>
    <col min="3" max="3" width="39.00390625" style="2" customWidth="1"/>
    <col min="4" max="4" width="5.7109375" style="2" customWidth="1"/>
    <col min="5" max="5" width="11.7109375" style="3" customWidth="1"/>
    <col min="6" max="6" width="6.8515625" style="2" customWidth="1"/>
    <col min="7" max="7" width="11.7109375" style="2" customWidth="1"/>
    <col min="8" max="16384" width="9.140625" style="2" customWidth="1"/>
  </cols>
  <sheetData>
    <row r="1" spans="1:7" ht="15.75">
      <c r="A1" s="57" t="s">
        <v>94</v>
      </c>
      <c r="B1" s="57"/>
      <c r="C1" s="57"/>
      <c r="D1" s="57"/>
      <c r="E1" s="57"/>
      <c r="F1" s="57"/>
      <c r="G1" s="57"/>
    </row>
    <row r="2" spans="1:7" ht="15.75">
      <c r="A2" s="57" t="s">
        <v>95</v>
      </c>
      <c r="B2" s="57"/>
      <c r="C2" s="57"/>
      <c r="D2" s="57"/>
      <c r="E2" s="57"/>
      <c r="F2" s="57"/>
      <c r="G2" s="57"/>
    </row>
    <row r="3" spans="1:7" ht="14.25">
      <c r="A3" s="58" t="s">
        <v>22</v>
      </c>
      <c r="B3" s="58"/>
      <c r="C3" s="58"/>
      <c r="D3" s="58"/>
      <c r="E3" s="58"/>
      <c r="F3" s="58"/>
      <c r="G3" s="58"/>
    </row>
    <row r="4" spans="1:7" ht="14.25">
      <c r="A4" s="58" t="s">
        <v>4</v>
      </c>
      <c r="B4" s="58"/>
      <c r="C4" s="58"/>
      <c r="D4" s="58"/>
      <c r="E4" s="58"/>
      <c r="F4" s="58"/>
      <c r="G4" s="58"/>
    </row>
    <row r="5" spans="1:7" ht="12.75" customHeight="1" thickBot="1">
      <c r="A5" s="24"/>
      <c r="B5" s="24"/>
      <c r="C5" s="24"/>
      <c r="D5" s="24"/>
      <c r="E5" s="24"/>
      <c r="F5" s="24"/>
      <c r="G5" s="24"/>
    </row>
    <row r="6" spans="1:7" ht="6.75" customHeight="1">
      <c r="A6" s="25"/>
      <c r="B6" s="25"/>
      <c r="C6" s="25"/>
      <c r="D6" s="25"/>
      <c r="E6" s="25"/>
      <c r="F6" s="25"/>
      <c r="G6" s="23"/>
    </row>
    <row r="7" spans="1:7" ht="12.75" customHeight="1">
      <c r="A7" s="26" t="s">
        <v>99</v>
      </c>
      <c r="B7" s="25"/>
      <c r="C7" s="25"/>
      <c r="D7" s="25"/>
      <c r="E7" s="25"/>
      <c r="F7" s="25"/>
      <c r="G7" s="23"/>
    </row>
    <row r="8" spans="1:7" ht="6" customHeight="1" thickBot="1">
      <c r="A8" s="24"/>
      <c r="B8" s="24"/>
      <c r="C8" s="24"/>
      <c r="D8" s="24"/>
      <c r="E8" s="24"/>
      <c r="F8" s="24"/>
      <c r="G8" s="24"/>
    </row>
    <row r="9" spans="1:7" ht="15">
      <c r="A9" s="23"/>
      <c r="B9" s="23"/>
      <c r="C9" s="23"/>
      <c r="D9" s="23"/>
      <c r="E9" s="25"/>
      <c r="F9" s="23"/>
      <c r="G9" s="23"/>
    </row>
    <row r="10" spans="1:7" ht="15">
      <c r="A10" s="27" t="s">
        <v>34</v>
      </c>
      <c r="B10" s="23"/>
      <c r="C10" s="23"/>
      <c r="D10" s="23"/>
      <c r="E10" s="25"/>
      <c r="F10" s="23"/>
      <c r="G10" s="23"/>
    </row>
    <row r="11" ht="12.75">
      <c r="A11" s="5"/>
    </row>
    <row r="12" spans="5:7" ht="12.75">
      <c r="E12" s="1" t="s">
        <v>58</v>
      </c>
      <c r="F12" s="39"/>
      <c r="G12" s="1" t="s">
        <v>54</v>
      </c>
    </row>
    <row r="13" spans="5:7" s="40" customFormat="1" ht="12.75">
      <c r="E13" s="41" t="s">
        <v>97</v>
      </c>
      <c r="G13" s="41" t="s">
        <v>98</v>
      </c>
    </row>
    <row r="14" spans="5:7" s="40" customFormat="1" ht="12.75">
      <c r="E14" s="40" t="s">
        <v>0</v>
      </c>
      <c r="G14" s="40" t="s">
        <v>0</v>
      </c>
    </row>
    <row r="15" s="3" customFormat="1" ht="12.75">
      <c r="A15" s="4" t="s">
        <v>10</v>
      </c>
    </row>
    <row r="16" spans="2:7" s="3" customFormat="1" ht="12.75">
      <c r="B16" s="3" t="s">
        <v>40</v>
      </c>
      <c r="E16" s="38">
        <f>+Income!F29</f>
        <v>-4789</v>
      </c>
      <c r="G16" s="38">
        <f>+Income!H29</f>
        <v>-4363</v>
      </c>
    </row>
    <row r="17" s="3" customFormat="1" ht="12.75"/>
    <row r="18" s="3" customFormat="1" ht="12.75">
      <c r="B18" s="3" t="s">
        <v>11</v>
      </c>
    </row>
    <row r="19" spans="3:7" s="3" customFormat="1" ht="12.75">
      <c r="C19" s="3" t="s">
        <v>12</v>
      </c>
      <c r="E19" s="38">
        <v>1323</v>
      </c>
      <c r="G19" s="38">
        <v>860</v>
      </c>
    </row>
    <row r="20" spans="3:7" s="3" customFormat="1" ht="12.75">
      <c r="C20" s="3" t="s">
        <v>48</v>
      </c>
      <c r="E20" s="38">
        <v>334</v>
      </c>
      <c r="G20" s="38">
        <v>819</v>
      </c>
    </row>
    <row r="21" spans="5:7" s="3" customFormat="1" ht="12.75">
      <c r="E21" s="15"/>
      <c r="G21" s="15"/>
    </row>
    <row r="22" spans="2:7" s="3" customFormat="1" ht="12.75">
      <c r="B22" s="3" t="s">
        <v>13</v>
      </c>
      <c r="E22" s="38">
        <f>SUM(E16:E21)</f>
        <v>-3132</v>
      </c>
      <c r="G22" s="38">
        <f>SUM(G16:G21)</f>
        <v>-2684</v>
      </c>
    </row>
    <row r="23" s="3" customFormat="1" ht="12.75"/>
    <row r="24" s="3" customFormat="1" ht="12.75">
      <c r="B24" s="3" t="s">
        <v>14</v>
      </c>
    </row>
    <row r="25" spans="3:7" s="3" customFormat="1" ht="12.75">
      <c r="C25" s="3" t="s">
        <v>15</v>
      </c>
      <c r="E25" s="38">
        <v>-2211</v>
      </c>
      <c r="G25" s="38">
        <v>-777</v>
      </c>
    </row>
    <row r="26" spans="3:7" s="3" customFormat="1" ht="12.75">
      <c r="C26" s="3" t="s">
        <v>16</v>
      </c>
      <c r="E26" s="38">
        <v>3164</v>
      </c>
      <c r="G26" s="38">
        <v>-333</v>
      </c>
    </row>
    <row r="27" spans="5:7" s="3" customFormat="1" ht="12.75">
      <c r="E27" s="42"/>
      <c r="G27" s="42"/>
    </row>
    <row r="28" spans="2:7" s="3" customFormat="1" ht="12.75">
      <c r="B28" s="4" t="s">
        <v>17</v>
      </c>
      <c r="E28" s="38">
        <f>SUM(E22:E27)</f>
        <v>-2179</v>
      </c>
      <c r="G28" s="38">
        <f>SUM(G22:G27)</f>
        <v>-3794</v>
      </c>
    </row>
    <row r="29" s="3" customFormat="1" ht="12.75"/>
    <row r="30" spans="2:7" s="3" customFormat="1" ht="12.75">
      <c r="B30" s="3" t="s">
        <v>41</v>
      </c>
      <c r="E30" s="38">
        <v>-334</v>
      </c>
      <c r="G30" s="38">
        <v>-819</v>
      </c>
    </row>
    <row r="31" spans="2:7" s="3" customFormat="1" ht="12.75">
      <c r="B31" s="43" t="s">
        <v>49</v>
      </c>
      <c r="E31" s="38">
        <v>-191</v>
      </c>
      <c r="G31" s="38">
        <v>0</v>
      </c>
    </row>
    <row r="32" s="3" customFormat="1" ht="12.75"/>
    <row r="33" spans="2:7" s="3" customFormat="1" ht="12.75">
      <c r="B33" s="4" t="s">
        <v>23</v>
      </c>
      <c r="E33" s="60">
        <f>SUM(E28:E32)</f>
        <v>-2704</v>
      </c>
      <c r="G33" s="60">
        <f>SUM(G28:G32)</f>
        <v>-4613</v>
      </c>
    </row>
    <row r="34" s="3" customFormat="1" ht="12.75"/>
    <row r="35" spans="2:7" s="3" customFormat="1" ht="12.75">
      <c r="B35" s="4" t="s">
        <v>18</v>
      </c>
      <c r="E35" s="38">
        <v>-4598</v>
      </c>
      <c r="G35" s="38">
        <v>-1136</v>
      </c>
    </row>
    <row r="36" s="3" customFormat="1" ht="12.75"/>
    <row r="37" spans="1:7" s="3" customFormat="1" ht="12.75">
      <c r="A37" s="4"/>
      <c r="B37" s="4" t="s">
        <v>42</v>
      </c>
      <c r="C37" s="4"/>
      <c r="D37" s="4"/>
      <c r="E37" s="42">
        <v>-349</v>
      </c>
      <c r="G37" s="42">
        <v>8270</v>
      </c>
    </row>
    <row r="38" s="3" customFormat="1" ht="12.75"/>
    <row r="39" spans="1:7" s="3" customFormat="1" ht="12.75">
      <c r="A39" s="4" t="s">
        <v>19</v>
      </c>
      <c r="B39" s="4"/>
      <c r="E39" s="38">
        <f>+E33+E35+E37</f>
        <v>-7651</v>
      </c>
      <c r="G39" s="38">
        <f>+G33+G35+G37</f>
        <v>2521</v>
      </c>
    </row>
    <row r="40" spans="1:2" s="3" customFormat="1" ht="12.75">
      <c r="A40" s="4"/>
      <c r="B40" s="4"/>
    </row>
    <row r="41" spans="1:7" s="3" customFormat="1" ht="12.75">
      <c r="A41" s="4" t="s">
        <v>20</v>
      </c>
      <c r="B41" s="4"/>
      <c r="E41" s="38">
        <v>7013</v>
      </c>
      <c r="G41" s="38">
        <v>-400</v>
      </c>
    </row>
    <row r="42" spans="1:7" s="3" customFormat="1" ht="12.75">
      <c r="A42" s="4" t="s">
        <v>43</v>
      </c>
      <c r="B42" s="4"/>
      <c r="E42" s="38">
        <v>-28</v>
      </c>
      <c r="G42" s="38">
        <v>191</v>
      </c>
    </row>
    <row r="43" spans="1:7" s="3" customFormat="1" ht="13.5" thickBot="1">
      <c r="A43" s="4" t="s">
        <v>21</v>
      </c>
      <c r="B43" s="4"/>
      <c r="E43" s="61">
        <f>SUM(E39:E42)</f>
        <v>-666</v>
      </c>
      <c r="G43" s="61">
        <f>SUM(G39:G42)</f>
        <v>2312</v>
      </c>
    </row>
    <row r="44" spans="1:7" s="3" customFormat="1" ht="13.5" thickTop="1">
      <c r="A44" s="4"/>
      <c r="B44" s="4"/>
      <c r="E44" s="38"/>
      <c r="G44" s="38"/>
    </row>
    <row r="45" spans="1:7" s="3" customFormat="1" ht="12.75">
      <c r="A45" s="4"/>
      <c r="B45" s="4"/>
      <c r="E45" s="38"/>
      <c r="G45" s="38"/>
    </row>
    <row r="46" s="3" customFormat="1" ht="12.75"/>
    <row r="47" s="3" customFormat="1" ht="12.75">
      <c r="A47" s="3" t="s">
        <v>62</v>
      </c>
    </row>
    <row r="48" s="3" customFormat="1" ht="12.75">
      <c r="A48" s="3" t="s">
        <v>91</v>
      </c>
    </row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</sheetData>
  <mergeCells count="4">
    <mergeCell ref="A1:G1"/>
    <mergeCell ref="A3:G3"/>
    <mergeCell ref="A4:G4"/>
    <mergeCell ref="A2:G2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Linear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Azran Osman</cp:lastModifiedBy>
  <cp:lastPrinted>2004-11-10T03:47:54Z</cp:lastPrinted>
  <dcterms:created xsi:type="dcterms:W3CDTF">2002-11-08T02:43:47Z</dcterms:created>
  <dcterms:modified xsi:type="dcterms:W3CDTF">2004-11-19T01:12:27Z</dcterms:modified>
  <cp:category/>
  <cp:version/>
  <cp:contentType/>
  <cp:contentStatus/>
</cp:coreProperties>
</file>